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<sst xmlns="http://schemas.openxmlformats.org/spreadsheetml/2006/main" count="348" uniqueCount="119">
  <si>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</si>
  <si>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</si>
  <si>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</si>
  <si>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</si>
  <si>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</si>
  <si>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</si>
  <si>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</si>
  <si>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</si>
  <si>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</si>
  <si>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797 0000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</si>
  <si>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</si>
  <si>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</si>
  <si>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</si>
  <si>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 органов местного самоуправления</t>
  </si>
  <si>
    <t>002 0000</t>
  </si>
  <si>
    <t>Глава местной администрации (исполнительно-распорядительного органа муниципального образования)</t>
  </si>
  <si>
    <t>002 0800</t>
  </si>
  <si>
    <t>Фонд оплаты труда государственных (муниципальных) органов и взносы по обязательному социальному страхованию и страховые взносы</t>
  </si>
  <si>
    <t>Межбюджетные трансферты</t>
  </si>
  <si>
    <t>06</t>
  </si>
  <si>
    <t>Другие общегосударственные вопросы</t>
  </si>
  <si>
    <t>Учреждения по обеспечению хозяйственного обслуживания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</si>
  <si>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</si>
  <si>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</si>
  <si>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 прочих налогов, сборов и иных обязательных платежей</t>
  </si>
  <si>
    <t>Национальная оборона</t>
  </si>
  <si>
    <t>02</t>
  </si>
  <si>
    <t>Мобилизационная и вневойсковая подготовка</t>
  </si>
  <si>
    <t>Осуществление полномочий Российской Федерации в области первичного воинского учета на территориях, где отсутствуют военные комиссариаты</t>
  </si>
  <si>
    <t>Национальная безопасность и правоохранительная  деятельность</t>
  </si>
  <si>
    <t>09</t>
  </si>
  <si>
    <t>218 0100</t>
  </si>
  <si>
    <r>
      <t xml:space="preserve"> </t>
    </r>
    <r>
      <rPr>
        <sz val="12"/>
        <color indexed="8"/>
        <rFont val="Times New Roman"/>
        <family val="1"/>
      </rPr>
      <t>Прочая закупка товаров, работ и услуг для обеспечения государственных (муниципальных) нужд</t>
    </r>
  </si>
  <si>
    <t>Обеспечение пожарной безопасности</t>
  </si>
  <si>
    <t>Учреждения в сфере гражданской защиты и пожарной</t>
  </si>
  <si>
    <t>202 0000</t>
  </si>
  <si>
    <t>Жилищно-коммунальное хозяйство</t>
  </si>
  <si>
    <t>05</t>
  </si>
  <si>
    <t>Благоустройство</t>
  </si>
  <si>
    <t>Уличное освещение</t>
  </si>
  <si>
    <t>Озеленение</t>
  </si>
  <si>
    <t>600 0300</t>
  </si>
  <si>
    <t>Прочие мероприятия по благоустройству городских округов и поселений</t>
  </si>
  <si>
    <t>Культура, кинематография</t>
  </si>
  <si>
    <t>08</t>
  </si>
  <si>
    <t>Культура</t>
  </si>
  <si>
    <t>540</t>
  </si>
  <si>
    <t>ВСЕГО РАСХОДОВ</t>
  </si>
  <si>
    <t>Сумма</t>
  </si>
  <si>
    <t>(тыс. рублей)</t>
  </si>
  <si>
    <t>муниципального образования</t>
  </si>
  <si>
    <t xml:space="preserve">Приложение  5                </t>
  </si>
  <si>
    <t>к решению  Совета депутатов</t>
  </si>
  <si>
    <t>Кузоватовского района</t>
  </si>
  <si>
    <t>Ульяновской области</t>
  </si>
  <si>
    <r>
      <t xml:space="preserve">Распределение </t>
    </r>
    <r>
      <rPr>
        <b/>
        <sz val="11"/>
        <color indexed="8"/>
        <rFont val="Times New Roman"/>
        <family val="1"/>
      </rPr>
      <t>бюджетных ассигнований</t>
    </r>
    <r>
      <rPr>
        <b/>
        <sz val="12"/>
        <color indexed="8"/>
        <rFont val="Times New Roman"/>
        <family val="1"/>
      </rPr>
      <t xml:space="preserve"> бюджета муниципального образования  </t>
    </r>
  </si>
  <si>
    <t>110 5118</t>
  </si>
  <si>
    <t>Мероприятия в рамках непрограммных направлений деятельности</t>
  </si>
  <si>
    <t>Субвенции на 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правонарушениях,предусмотренных Кодексом Ульяновской области об административных правонарушениях</t>
  </si>
  <si>
    <t>13</t>
  </si>
  <si>
    <t>244</t>
  </si>
  <si>
    <t>851</t>
  </si>
  <si>
    <t>Уплатат налога на имущество организаций и земельного налога</t>
  </si>
  <si>
    <t>Лесоматюнинское сельское поселение</t>
  </si>
  <si>
    <t xml:space="preserve">Лесоматюнинское сельское поселение по разделам , подразделам ,целевым статьям и видам расходов </t>
  </si>
  <si>
    <t>10</t>
  </si>
  <si>
    <t>Социальная политика</t>
  </si>
  <si>
    <t>Пенсионное обеспечение</t>
  </si>
  <si>
    <t>Доплаты к пенсиям муниципальных служащих</t>
  </si>
  <si>
    <t>Иные пенсии, социальные доплаты к пенсиям</t>
  </si>
  <si>
    <t>132</t>
  </si>
  <si>
    <t>11 0 00 00000</t>
  </si>
  <si>
    <t>Иные межбюджетные трансферты  на исполнение переданных полномочий в соответствии с заключенными соглашениями</t>
  </si>
  <si>
    <t>11 0 00 10220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</si>
  <si>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</si>
  <si>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</si>
  <si>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</si>
  <si>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129</t>
  </si>
  <si>
    <t>11 0 00 10010</t>
  </si>
  <si>
    <t xml:space="preserve">11 0 00 10010 </t>
  </si>
  <si>
    <t>Обеспечение деятельности муниципальных органов Кузоватовского района</t>
  </si>
  <si>
    <t xml:space="preserve">11 0 00 10020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</si>
  <si>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</si>
  <si>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11 0 00 10030</t>
  </si>
  <si>
    <t>11 0 00 10050</t>
  </si>
  <si>
    <t xml:space="preserve">Фонд оплаты труда казенных учреждений </t>
  </si>
  <si>
    <t>119</t>
  </si>
  <si>
    <t>11 0 0071020</t>
  </si>
  <si>
    <t>11 0 00 51180</t>
  </si>
  <si>
    <t>Фонд оплаты труда государственных (муниципальных) органов</t>
  </si>
  <si>
    <t xml:space="preserve">Учреждения в сфере гражданской защиты и пожарной безопасности </t>
  </si>
  <si>
    <t>11 0 00 10130</t>
  </si>
  <si>
    <t>Национальная экономика</t>
  </si>
  <si>
    <t>Дорожное хозяйство (дорожные фонды)</t>
  </si>
  <si>
    <t>Содержание автомобильных дорог общего пользования</t>
  </si>
  <si>
    <t>Муниципальная программа "Развитие благоустройства территорий населенных пунктов муниципального образования Лесоматюнинское сельское поселение на 2016-2020 годы"</t>
  </si>
  <si>
    <t>96 0 00 00000</t>
  </si>
  <si>
    <t>96 0 00 81010</t>
  </si>
  <si>
    <t>96 0 00 81050</t>
  </si>
  <si>
    <t>11 0 00 10180</t>
  </si>
  <si>
    <t>в том числе за счет:</t>
  </si>
  <si>
    <t>- межбюджетных трансфертов на исполнение переданных полномочий по учету граждан нуждающихся в улучшении жилищных условий</t>
  </si>
  <si>
    <r>
      <t xml:space="preserve">- </t>
    </r>
    <r>
      <rPr>
        <i/>
        <sz val="12"/>
        <color indexed="8"/>
        <rFont val="Times New Roman"/>
        <family val="1"/>
      </rPr>
      <t>межбюджетных трансфертов на исполнение переданных полномочий по созданию условий для массового отдыха жителей поселения</t>
    </r>
  </si>
  <si>
    <r>
      <t xml:space="preserve">- </t>
    </r>
    <r>
      <rPr>
        <i/>
        <sz val="12"/>
        <color indexed="8"/>
        <rFont val="Times New Roman"/>
        <family val="1"/>
      </rPr>
      <t>межбюджетных трансфертов на исполнение переданных полномочий по организации сбора и вывоза бытовых отходов и мусора</t>
    </r>
  </si>
  <si>
    <t>-  межбюджетных  трансфертов на исполнение переданных полномочий по организации ритуальных услуг и содержание мест захоронения</t>
  </si>
  <si>
    <t>-  межбюджетных трансфертов на исполнение переданных полномочий на осуществление мероприятий по обеспечению безопасности</t>
  </si>
  <si>
    <t>- межбюджетных трансфертов на исполнение переданных полномочий по организации в границах поселения водоснабжения населения, снабжения населения топливом в пределах полномочий</t>
  </si>
  <si>
    <t>242</t>
  </si>
  <si>
    <t xml:space="preserve">от   .12.2017                          № </t>
  </si>
  <si>
    <t>классификации расходов бюджетов Российской Федерации на 2018 год</t>
  </si>
  <si>
    <t>853</t>
  </si>
  <si>
    <t>Уплатат иных платежей</t>
  </si>
  <si>
    <t>Софинансирование проектов развития муниципальных образований Ульяновской области, подготовленных на основе местных инициатив граждан</t>
  </si>
  <si>
    <t>11 0 00 S0420</t>
  </si>
  <si>
    <t xml:space="preserve">Обеспечение проведения выборов и референдумов </t>
  </si>
  <si>
    <t>07</t>
  </si>
  <si>
    <t>11 0 00 10040</t>
  </si>
  <si>
    <t>Обеспечение проведения выборов и референдумов на территории муниципального образования Лесоматюнинское сельское поселение</t>
  </si>
  <si>
    <t>96 0 00 80030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</si>
</sst>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49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right" vertical="top" wrapText="1"/>
    </xf>
    <xf numFmtId="0" fontId="39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49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left" vertical="top" wrapText="1"/>
    </xf>
    <xf numFmtId="49" fontId="42" fillId="33" borderId="10" xfId="0" applyNumberFormat="1" applyFont="1" applyFill="1" applyBorder="1" applyAlignment="1">
      <alignment horizontal="center" vertical="top" wrapText="1"/>
    </xf>
    <xf numFmtId="49" fontId="41" fillId="33" borderId="10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/>
    </xf>
    <xf numFmtId="0" fontId="39" fillId="34" borderId="11" xfId="0" applyFont="1" applyFill="1" applyBorder="1" applyAlignment="1">
      <alignment vertical="top" wrapText="1"/>
    </xf>
    <xf numFmtId="0" fontId="43" fillId="34" borderId="11" xfId="0" applyFont="1" applyFill="1" applyBorder="1" applyAlignment="1">
      <alignment vertical="top" wrapText="1"/>
    </xf>
    <xf numFmtId="0" fontId="41" fillId="34" borderId="11" xfId="0" applyFont="1" applyFill="1" applyBorder="1" applyAlignment="1">
      <alignment vertical="top" wrapText="1"/>
    </xf>
    <xf numFmtId="49" fontId="6" fillId="0" borderId="10" xfId="33" applyNumberFormat="1" applyFont="1" applyBorder="1" applyAlignment="1">
      <alignment vertical="top" wrapText="1"/>
      <protection/>
    </xf>
    <xf numFmtId="0" fontId="2" fillId="0" borderId="10" xfId="33" applyFont="1" applyBorder="1" applyAlignment="1">
      <alignment vertical="top" wrapText="1"/>
      <protection/>
    </xf>
    <xf numFmtId="49" fontId="6" fillId="0" borderId="10" xfId="33" applyNumberFormat="1" applyFont="1" applyBorder="1" applyAlignment="1">
      <alignment horizontal="center" vertical="top"/>
      <protection/>
    </xf>
    <xf numFmtId="0" fontId="6" fillId="0" borderId="10" xfId="0" applyFont="1" applyBorder="1" applyAlignment="1">
      <alignment horizontal="center" vertical="top"/>
    </xf>
    <xf numFmtId="0" fontId="39" fillId="0" borderId="0" xfId="0" applyFont="1" applyAlignment="1">
      <alignment/>
    </xf>
    <xf numFmtId="49" fontId="6" fillId="0" borderId="10" xfId="33" applyNumberFormat="1" applyFont="1" applyBorder="1" applyAlignment="1">
      <alignment vertical="top" wrapText="1"/>
      <protection/>
    </xf>
    <xf numFmtId="0" fontId="2" fillId="0" borderId="12" xfId="33" applyFont="1" applyBorder="1" applyAlignment="1">
      <alignment vertical="top" wrapText="1"/>
      <protection/>
    </xf>
    <xf numFmtId="49" fontId="6" fillId="0" borderId="10" xfId="33" applyNumberFormat="1" applyFont="1" applyBorder="1" applyAlignment="1">
      <alignment horizontal="center" vertical="top"/>
      <protection/>
    </xf>
    <xf numFmtId="0" fontId="39" fillId="0" borderId="13" xfId="0" applyFont="1" applyBorder="1" applyAlignment="1">
      <alignment horizontal="center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tabSelected="1" zoomScalePageLayoutView="0" workbookViewId="0" topLeftCell="A13">
      <selection activeCell="G97" sqref="G97"/>
    </sheetView>
  </sheetViews>
  <sheetFormatPr defaultColWidth="9.140625" defaultRowHeight="15"/>
  <cols>
    <col min="1" max="1" width="52.28125" style="7" customWidth="1"/>
    <col min="2" max="2" width="8.421875" style="7" customWidth="1"/>
    <col min="3" max="3" width="5.8515625" style="7" customWidth="1"/>
    <col min="4" max="4" width="16.57421875" style="7" customWidth="1"/>
    <col min="5" max="5" width="8.421875" style="7" customWidth="1"/>
    <col min="6" max="6" width="12.7109375" style="7" customWidth="1"/>
    <col min="7" max="16384" width="9.140625" style="7" customWidth="1"/>
  </cols>
  <sheetData>
    <row r="1" ht="15.75">
      <c r="D1" s="7" t="s">
        <v>51</v>
      </c>
    </row>
    <row r="2" ht="15.75">
      <c r="D2" s="7" t="s">
        <v>52</v>
      </c>
    </row>
    <row r="3" ht="15.75">
      <c r="D3" s="7" t="s">
        <v>50</v>
      </c>
    </row>
    <row r="4" ht="15.75">
      <c r="D4" s="7" t="s">
        <v>63</v>
      </c>
    </row>
    <row r="5" ht="15.75">
      <c r="D5" s="7" t="s">
        <v>53</v>
      </c>
    </row>
    <row r="6" ht="15.75">
      <c r="D6" s="7" t="s">
        <v>54</v>
      </c>
    </row>
    <row r="7" ht="15.75">
      <c r="D7" s="7" t="s">
        <v>108</v>
      </c>
    </row>
    <row r="9" spans="1:6" ht="15.75">
      <c r="A9" s="33" t="s">
        <v>55</v>
      </c>
      <c r="B9" s="33"/>
      <c r="C9" s="33"/>
      <c r="D9" s="33"/>
      <c r="E9" s="33"/>
      <c r="F9" s="33"/>
    </row>
    <row r="10" spans="1:6" ht="15.75">
      <c r="A10" s="33" t="s">
        <v>64</v>
      </c>
      <c r="B10" s="33"/>
      <c r="C10" s="33"/>
      <c r="D10" s="33"/>
      <c r="E10" s="33"/>
      <c r="F10" s="33"/>
    </row>
    <row r="11" spans="1:6" ht="15.75">
      <c r="A11" s="33" t="s">
        <v>109</v>
      </c>
      <c r="B11" s="33"/>
      <c r="C11" s="33"/>
      <c r="D11" s="33"/>
      <c r="E11" s="33"/>
      <c r="F11" s="33"/>
    </row>
    <row r="12" spans="1:6" ht="15.75">
      <c r="A12" s="8"/>
      <c r="B12" s="8"/>
      <c r="C12" s="8"/>
      <c r="D12" s="8"/>
      <c r="E12" s="8"/>
      <c r="F12" s="8"/>
    </row>
    <row r="13" spans="5:6" ht="15.75">
      <c r="E13" s="32" t="s">
        <v>49</v>
      </c>
      <c r="F13" s="32"/>
    </row>
    <row r="14" spans="1:6" ht="15.75">
      <c r="A14" s="1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1" t="s">
        <v>48</v>
      </c>
    </row>
    <row r="15" spans="1:6" ht="15.75">
      <c r="A15" s="3">
        <v>1</v>
      </c>
      <c r="B15" s="2">
        <v>3</v>
      </c>
      <c r="C15" s="2">
        <v>4</v>
      </c>
      <c r="D15" s="2">
        <v>5</v>
      </c>
      <c r="E15" s="2">
        <v>6</v>
      </c>
      <c r="F15" s="3">
        <v>7</v>
      </c>
    </row>
    <row r="16" spans="1:6" ht="15.75">
      <c r="A16" s="4" t="s">
        <v>5</v>
      </c>
      <c r="B16" s="5" t="s">
        <v>6</v>
      </c>
      <c r="C16" s="5"/>
      <c r="D16" s="2"/>
      <c r="E16" s="2"/>
      <c r="F16" s="6">
        <f>F17+F21+F44+F48+F52</f>
        <v>1727.6260000000002</v>
      </c>
    </row>
    <row r="17" spans="1:6" ht="48.75" customHeight="1">
      <c r="A17" s="11" t="s">
        <v>7</v>
      </c>
      <c r="B17" s="9" t="s">
        <v>6</v>
      </c>
      <c r="C17" s="9" t="s">
        <v>8</v>
      </c>
      <c r="D17" s="9"/>
      <c r="E17" s="9"/>
      <c r="F17" s="10">
        <f>SUM(F20)</f>
        <v>7</v>
      </c>
    </row>
    <row r="18" spans="1:6" ht="32.25" customHeight="1">
      <c r="A18" s="11" t="s">
        <v>57</v>
      </c>
      <c r="B18" s="9" t="s">
        <v>6</v>
      </c>
      <c r="C18" s="9" t="s">
        <v>8</v>
      </c>
      <c r="D18" s="9" t="s">
        <v>71</v>
      </c>
      <c r="E18" s="9"/>
      <c r="F18" s="10">
        <f>F20</f>
        <v>7</v>
      </c>
    </row>
    <row r="19" spans="1:6" ht="51" customHeight="1">
      <c r="A19" s="11" t="s">
        <v>72</v>
      </c>
      <c r="B19" s="9" t="s">
        <v>6</v>
      </c>
      <c r="C19" s="9" t="s">
        <v>8</v>
      </c>
      <c r="D19" s="9" t="s">
        <v>73</v>
      </c>
      <c r="E19" s="9"/>
      <c r="F19" s="10">
        <f>F20</f>
        <v>7</v>
      </c>
    </row>
    <row r="20" spans="1:6" ht="15.75">
      <c r="A20" s="11" t="s">
        <v>10</v>
      </c>
      <c r="B20" s="9" t="s">
        <v>6</v>
      </c>
      <c r="C20" s="9" t="s">
        <v>8</v>
      </c>
      <c r="D20" s="9" t="s">
        <v>73</v>
      </c>
      <c r="E20" s="9">
        <v>540</v>
      </c>
      <c r="F20" s="10">
        <v>7</v>
      </c>
    </row>
    <row r="21" spans="1:6" ht="63">
      <c r="A21" s="11" t="s">
        <v>11</v>
      </c>
      <c r="B21" s="9" t="s">
        <v>6</v>
      </c>
      <c r="C21" s="9" t="s">
        <v>12</v>
      </c>
      <c r="D21" s="9"/>
      <c r="E21" s="9"/>
      <c r="F21" s="10">
        <f>F22</f>
        <v>962</v>
      </c>
    </row>
    <row r="22" spans="1:6" ht="31.5">
      <c r="A22" s="11" t="s">
        <v>57</v>
      </c>
      <c r="B22" s="9" t="s">
        <v>6</v>
      </c>
      <c r="C22" s="9" t="s">
        <v>12</v>
      </c>
      <c r="D22" s="9" t="s">
        <v>71</v>
      </c>
      <c r="E22" s="9"/>
      <c r="F22" s="10">
        <f>F24+F27+F42</f>
        <v>962</v>
      </c>
    </row>
    <row r="23" spans="1:6" ht="31.5" hidden="1">
      <c r="A23" s="11" t="s">
        <v>13</v>
      </c>
      <c r="B23" s="9" t="s">
        <v>6</v>
      </c>
      <c r="C23" s="9" t="s">
        <v>12</v>
      </c>
      <c r="D23" s="9" t="s">
        <v>14</v>
      </c>
      <c r="E23" s="9"/>
      <c r="F23" s="10"/>
    </row>
    <row r="24" spans="1:6" ht="47.25">
      <c r="A24" s="11" t="s">
        <v>15</v>
      </c>
      <c r="B24" s="9" t="s">
        <v>6</v>
      </c>
      <c r="C24" s="9" t="s">
        <v>12</v>
      </c>
      <c r="D24" s="9" t="s">
        <v>78</v>
      </c>
      <c r="E24" s="9"/>
      <c r="F24" s="10">
        <f>SUM(F26+F25)</f>
        <v>486.79999999999995</v>
      </c>
    </row>
    <row r="25" spans="1:6" ht="31.5">
      <c r="A25" s="11" t="s">
        <v>74</v>
      </c>
      <c r="B25" s="9" t="s">
        <v>6</v>
      </c>
      <c r="C25" s="9" t="s">
        <v>12</v>
      </c>
      <c r="D25" s="9" t="s">
        <v>79</v>
      </c>
      <c r="E25" s="9" t="s">
        <v>76</v>
      </c>
      <c r="F25" s="10">
        <v>373.9</v>
      </c>
    </row>
    <row r="26" spans="1:6" ht="63">
      <c r="A26" s="11" t="s">
        <v>75</v>
      </c>
      <c r="B26" s="9" t="s">
        <v>6</v>
      </c>
      <c r="C26" s="9" t="s">
        <v>12</v>
      </c>
      <c r="D26" s="9" t="s">
        <v>79</v>
      </c>
      <c r="E26" s="9" t="s">
        <v>77</v>
      </c>
      <c r="F26" s="10">
        <v>112.9</v>
      </c>
    </row>
    <row r="27" spans="1:6" ht="31.5">
      <c r="A27" s="11" t="s">
        <v>80</v>
      </c>
      <c r="B27" s="9" t="s">
        <v>6</v>
      </c>
      <c r="C27" s="9" t="s">
        <v>12</v>
      </c>
      <c r="D27" s="9" t="s">
        <v>81</v>
      </c>
      <c r="E27" s="9"/>
      <c r="F27" s="10">
        <f>SUM(F37+F40)</f>
        <v>465.20000000000005</v>
      </c>
    </row>
    <row r="28" spans="1:6" ht="16.5" thickBot="1">
      <c r="A28" s="21" t="s">
        <v>100</v>
      </c>
      <c r="B28" s="9"/>
      <c r="C28" s="9"/>
      <c r="D28" s="9"/>
      <c r="E28" s="9"/>
      <c r="F28" s="10"/>
    </row>
    <row r="29" spans="1:6" ht="48" thickBot="1">
      <c r="A29" s="22" t="s">
        <v>101</v>
      </c>
      <c r="B29" s="9"/>
      <c r="C29" s="9"/>
      <c r="D29" s="9"/>
      <c r="E29" s="9"/>
      <c r="F29" s="10">
        <v>1</v>
      </c>
    </row>
    <row r="30" spans="1:6" ht="48" thickBot="1">
      <c r="A30" s="23" t="s">
        <v>102</v>
      </c>
      <c r="B30" s="9"/>
      <c r="C30" s="9"/>
      <c r="D30" s="9"/>
      <c r="E30" s="9"/>
      <c r="F30" s="10">
        <v>1</v>
      </c>
    </row>
    <row r="31" spans="1:6" ht="48" thickBot="1">
      <c r="A31" s="23" t="s">
        <v>103</v>
      </c>
      <c r="B31" s="9"/>
      <c r="C31" s="9"/>
      <c r="D31" s="9"/>
      <c r="E31" s="9"/>
      <c r="F31" s="10">
        <v>1</v>
      </c>
    </row>
    <row r="32" spans="1:6" ht="63.75" thickBot="1">
      <c r="A32" s="22" t="s">
        <v>104</v>
      </c>
      <c r="B32" s="9"/>
      <c r="C32" s="9"/>
      <c r="D32" s="9"/>
      <c r="E32" s="9"/>
      <c r="F32" s="10">
        <v>1</v>
      </c>
    </row>
    <row r="33" spans="1:6" ht="48" thickBot="1">
      <c r="A33" s="22" t="s">
        <v>105</v>
      </c>
      <c r="B33" s="9"/>
      <c r="C33" s="9"/>
      <c r="D33" s="9"/>
      <c r="E33" s="9"/>
      <c r="F33" s="10">
        <v>1</v>
      </c>
    </row>
    <row r="34" spans="1:6" ht="79.5" thickBot="1">
      <c r="A34" s="22" t="s">
        <v>106</v>
      </c>
      <c r="B34" s="9"/>
      <c r="C34" s="9"/>
      <c r="D34" s="9"/>
      <c r="E34" s="9"/>
      <c r="F34" s="10">
        <v>5</v>
      </c>
    </row>
    <row r="35" spans="1:6" ht="15.75" hidden="1">
      <c r="A35" s="11"/>
      <c r="B35" s="9"/>
      <c r="C35" s="9"/>
      <c r="D35" s="9"/>
      <c r="E35" s="9"/>
      <c r="F35" s="10"/>
    </row>
    <row r="36" spans="1:6" ht="15.75" hidden="1">
      <c r="A36" s="11"/>
      <c r="B36" s="9"/>
      <c r="C36" s="9"/>
      <c r="D36" s="9"/>
      <c r="E36" s="9"/>
      <c r="F36" s="10"/>
    </row>
    <row r="37" spans="1:6" ht="31.5">
      <c r="A37" s="11" t="s">
        <v>74</v>
      </c>
      <c r="B37" s="9" t="s">
        <v>6</v>
      </c>
      <c r="C37" s="9" t="s">
        <v>12</v>
      </c>
      <c r="D37" s="9" t="s">
        <v>81</v>
      </c>
      <c r="E37" s="9">
        <v>121</v>
      </c>
      <c r="F37" s="10">
        <v>357.3</v>
      </c>
    </row>
    <row r="38" spans="1:6" ht="31.5" customHeight="1" hidden="1">
      <c r="A38" s="11" t="s">
        <v>15</v>
      </c>
      <c r="B38" s="9" t="s">
        <v>6</v>
      </c>
      <c r="C38" s="9" t="s">
        <v>12</v>
      </c>
      <c r="D38" s="9" t="s">
        <v>16</v>
      </c>
      <c r="E38" s="9"/>
      <c r="F38" s="10"/>
    </row>
    <row r="39" spans="1:6" ht="48.75" customHeight="1" hidden="1">
      <c r="A39" s="11" t="s">
        <v>17</v>
      </c>
      <c r="B39" s="9" t="s">
        <v>6</v>
      </c>
      <c r="C39" s="9" t="s">
        <v>12</v>
      </c>
      <c r="D39" s="9" t="s">
        <v>16</v>
      </c>
      <c r="E39" s="9">
        <v>121</v>
      </c>
      <c r="F39" s="10"/>
    </row>
    <row r="40" spans="1:6" ht="64.5" customHeight="1">
      <c r="A40" s="11" t="s">
        <v>75</v>
      </c>
      <c r="B40" s="9" t="s">
        <v>6</v>
      </c>
      <c r="C40" s="9" t="s">
        <v>12</v>
      </c>
      <c r="D40" s="9" t="s">
        <v>81</v>
      </c>
      <c r="E40" s="9" t="s">
        <v>77</v>
      </c>
      <c r="F40" s="10">
        <v>107.9</v>
      </c>
    </row>
    <row r="41" spans="1:6" ht="15.75" hidden="1">
      <c r="A41" s="11" t="s">
        <v>18</v>
      </c>
      <c r="B41" s="9" t="s">
        <v>6</v>
      </c>
      <c r="C41" s="9" t="s">
        <v>12</v>
      </c>
      <c r="D41" s="9" t="s">
        <v>9</v>
      </c>
      <c r="E41" s="9"/>
      <c r="F41" s="10"/>
    </row>
    <row r="42" spans="1:6" ht="56.25" customHeight="1">
      <c r="A42" s="11" t="s">
        <v>72</v>
      </c>
      <c r="B42" s="9" t="s">
        <v>6</v>
      </c>
      <c r="C42" s="9" t="s">
        <v>12</v>
      </c>
      <c r="D42" s="9" t="s">
        <v>73</v>
      </c>
      <c r="E42" s="9"/>
      <c r="F42" s="10">
        <f>SUM(F43)</f>
        <v>10</v>
      </c>
    </row>
    <row r="43" spans="1:6" ht="15.75">
      <c r="A43" s="11" t="s">
        <v>10</v>
      </c>
      <c r="B43" s="9" t="s">
        <v>6</v>
      </c>
      <c r="C43" s="9" t="s">
        <v>12</v>
      </c>
      <c r="D43" s="9" t="s">
        <v>73</v>
      </c>
      <c r="E43" s="9">
        <v>540</v>
      </c>
      <c r="F43" s="10">
        <v>10</v>
      </c>
    </row>
    <row r="44" spans="1:6" ht="47.25">
      <c r="A44" s="11" t="s">
        <v>82</v>
      </c>
      <c r="B44" s="9" t="s">
        <v>6</v>
      </c>
      <c r="C44" s="9" t="s">
        <v>19</v>
      </c>
      <c r="D44" s="9"/>
      <c r="E44" s="9"/>
      <c r="F44" s="10">
        <f>SUM(F46)</f>
        <v>47</v>
      </c>
    </row>
    <row r="45" spans="1:6" ht="31.5">
      <c r="A45" s="11" t="s">
        <v>57</v>
      </c>
      <c r="B45" s="9" t="s">
        <v>6</v>
      </c>
      <c r="C45" s="9" t="s">
        <v>19</v>
      </c>
      <c r="D45" s="9" t="s">
        <v>71</v>
      </c>
      <c r="E45" s="9"/>
      <c r="F45" s="10">
        <f>SUM(F47)</f>
        <v>47</v>
      </c>
    </row>
    <row r="46" spans="1:6" ht="48" customHeight="1">
      <c r="A46" s="11" t="s">
        <v>72</v>
      </c>
      <c r="B46" s="9" t="s">
        <v>6</v>
      </c>
      <c r="C46" s="9" t="s">
        <v>19</v>
      </c>
      <c r="D46" s="9" t="s">
        <v>73</v>
      </c>
      <c r="E46" s="9"/>
      <c r="F46" s="10">
        <f>SUM(F47)</f>
        <v>47</v>
      </c>
    </row>
    <row r="47" spans="1:6" ht="15.75">
      <c r="A47" s="11" t="s">
        <v>10</v>
      </c>
      <c r="B47" s="9" t="s">
        <v>6</v>
      </c>
      <c r="C47" s="9" t="s">
        <v>19</v>
      </c>
      <c r="D47" s="9" t="s">
        <v>73</v>
      </c>
      <c r="E47" s="9">
        <v>540</v>
      </c>
      <c r="F47" s="10">
        <v>47</v>
      </c>
    </row>
    <row r="48" spans="1:6" s="28" customFormat="1" ht="22.5" customHeight="1">
      <c r="A48" s="29" t="s">
        <v>114</v>
      </c>
      <c r="B48" s="31" t="s">
        <v>6</v>
      </c>
      <c r="C48" s="31" t="s">
        <v>115</v>
      </c>
      <c r="D48" s="31"/>
      <c r="E48" s="31"/>
      <c r="F48" s="10">
        <f>F51</f>
        <v>59.4</v>
      </c>
    </row>
    <row r="49" spans="1:6" s="28" customFormat="1" ht="31.5">
      <c r="A49" s="29" t="s">
        <v>57</v>
      </c>
      <c r="B49" s="31" t="s">
        <v>6</v>
      </c>
      <c r="C49" s="31" t="s">
        <v>115</v>
      </c>
      <c r="D49" s="31" t="s">
        <v>71</v>
      </c>
      <c r="E49" s="31"/>
      <c r="F49" s="10">
        <f>F51</f>
        <v>59.4</v>
      </c>
    </row>
    <row r="50" spans="1:6" s="28" customFormat="1" ht="51.75" customHeight="1">
      <c r="A50" s="29" t="s">
        <v>117</v>
      </c>
      <c r="B50" s="31" t="s">
        <v>6</v>
      </c>
      <c r="C50" s="31" t="s">
        <v>115</v>
      </c>
      <c r="D50" s="31" t="s">
        <v>116</v>
      </c>
      <c r="E50" s="31"/>
      <c r="F50" s="10">
        <f>F51</f>
        <v>59.4</v>
      </c>
    </row>
    <row r="51" spans="1:6" s="28" customFormat="1" ht="47.25">
      <c r="A51" s="30" t="s">
        <v>23</v>
      </c>
      <c r="B51" s="31" t="s">
        <v>6</v>
      </c>
      <c r="C51" s="31" t="s">
        <v>115</v>
      </c>
      <c r="D51" s="31" t="s">
        <v>116</v>
      </c>
      <c r="E51" s="31" t="s">
        <v>60</v>
      </c>
      <c r="F51" s="10">
        <v>59.4</v>
      </c>
    </row>
    <row r="52" spans="1:6" ht="15.75">
      <c r="A52" s="12" t="s">
        <v>20</v>
      </c>
      <c r="B52" s="9" t="s">
        <v>6</v>
      </c>
      <c r="C52" s="9">
        <v>13</v>
      </c>
      <c r="D52" s="9"/>
      <c r="E52" s="9"/>
      <c r="F52" s="10">
        <f>SUM(F57+F66)</f>
        <v>652.2260000000001</v>
      </c>
    </row>
    <row r="53" spans="1:6" ht="31.5">
      <c r="A53" s="11" t="s">
        <v>57</v>
      </c>
      <c r="B53" s="9" t="s">
        <v>6</v>
      </c>
      <c r="C53" s="9" t="s">
        <v>59</v>
      </c>
      <c r="D53" s="9" t="s">
        <v>71</v>
      </c>
      <c r="E53" s="9"/>
      <c r="F53" s="10">
        <f>SUM(F57++F66)</f>
        <v>652.2260000000001</v>
      </c>
    </row>
    <row r="54" spans="1:6" ht="31.5" hidden="1">
      <c r="A54" s="12" t="s">
        <v>22</v>
      </c>
      <c r="B54" s="9" t="s">
        <v>6</v>
      </c>
      <c r="C54" s="9" t="s">
        <v>59</v>
      </c>
      <c r="D54" s="9" t="s">
        <v>83</v>
      </c>
      <c r="E54" s="9" t="s">
        <v>107</v>
      </c>
      <c r="F54" s="10"/>
    </row>
    <row r="55" spans="1:6" ht="15.75" hidden="1">
      <c r="A55" s="12"/>
      <c r="B55" s="9"/>
      <c r="C55" s="9"/>
      <c r="D55" s="9"/>
      <c r="E55" s="9"/>
      <c r="F55" s="10"/>
    </row>
    <row r="56" spans="1:6" ht="47.25" hidden="1">
      <c r="A56" s="12" t="s">
        <v>23</v>
      </c>
      <c r="B56" s="9" t="s">
        <v>6</v>
      </c>
      <c r="C56" s="9" t="s">
        <v>59</v>
      </c>
      <c r="D56" s="9" t="s">
        <v>83</v>
      </c>
      <c r="E56" s="9" t="s">
        <v>60</v>
      </c>
      <c r="F56" s="10"/>
    </row>
    <row r="57" spans="1:6" ht="31.5">
      <c r="A57" s="12" t="s">
        <v>21</v>
      </c>
      <c r="B57" s="9" t="s">
        <v>6</v>
      </c>
      <c r="C57" s="9">
        <v>13</v>
      </c>
      <c r="D57" s="9" t="s">
        <v>84</v>
      </c>
      <c r="E57" s="9"/>
      <c r="F57" s="10">
        <f>F58+F59+F60+F61+F63+F65</f>
        <v>651.6500000000001</v>
      </c>
    </row>
    <row r="58" spans="1:6" ht="15.75">
      <c r="A58" s="12" t="s">
        <v>85</v>
      </c>
      <c r="B58" s="9" t="s">
        <v>6</v>
      </c>
      <c r="C58" s="9">
        <v>13</v>
      </c>
      <c r="D58" s="9" t="s">
        <v>84</v>
      </c>
      <c r="E58" s="9">
        <v>111</v>
      </c>
      <c r="F58" s="10">
        <v>115.7</v>
      </c>
    </row>
    <row r="59" spans="1:6" ht="63">
      <c r="A59" s="11" t="s">
        <v>75</v>
      </c>
      <c r="B59" s="9" t="s">
        <v>6</v>
      </c>
      <c r="C59" s="9" t="s">
        <v>59</v>
      </c>
      <c r="D59" s="9" t="s">
        <v>84</v>
      </c>
      <c r="E59" s="9" t="s">
        <v>86</v>
      </c>
      <c r="F59" s="10">
        <v>34.9</v>
      </c>
    </row>
    <row r="60" spans="1:6" ht="31.5">
      <c r="A60" s="12" t="s">
        <v>22</v>
      </c>
      <c r="B60" s="9" t="s">
        <v>6</v>
      </c>
      <c r="C60" s="9">
        <v>13</v>
      </c>
      <c r="D60" s="9" t="s">
        <v>84</v>
      </c>
      <c r="E60" s="9">
        <v>242</v>
      </c>
      <c r="F60" s="10">
        <v>47.5</v>
      </c>
    </row>
    <row r="61" spans="1:6" ht="31.5" customHeight="1">
      <c r="A61" s="12" t="s">
        <v>23</v>
      </c>
      <c r="B61" s="9" t="s">
        <v>6</v>
      </c>
      <c r="C61" s="9">
        <v>13</v>
      </c>
      <c r="D61" s="9" t="s">
        <v>84</v>
      </c>
      <c r="E61" s="9">
        <v>244</v>
      </c>
      <c r="F61" s="10">
        <v>429.85</v>
      </c>
    </row>
    <row r="62" spans="1:6" ht="31.5" customHeight="1" hidden="1">
      <c r="A62" s="19" t="s">
        <v>62</v>
      </c>
      <c r="B62" s="9" t="s">
        <v>6</v>
      </c>
      <c r="C62" s="9" t="s">
        <v>59</v>
      </c>
      <c r="D62" s="9" t="s">
        <v>84</v>
      </c>
      <c r="E62" s="9" t="s">
        <v>61</v>
      </c>
      <c r="F62" s="10"/>
    </row>
    <row r="63" spans="1:6" ht="31.5">
      <c r="A63" s="11" t="s">
        <v>24</v>
      </c>
      <c r="B63" s="9" t="s">
        <v>6</v>
      </c>
      <c r="C63" s="9">
        <v>13</v>
      </c>
      <c r="D63" s="9" t="s">
        <v>84</v>
      </c>
      <c r="E63" s="9">
        <v>852</v>
      </c>
      <c r="F63" s="10">
        <v>20</v>
      </c>
    </row>
    <row r="64" spans="1:6" ht="31.5" hidden="1">
      <c r="A64" s="11" t="s">
        <v>57</v>
      </c>
      <c r="B64" s="9" t="s">
        <v>6</v>
      </c>
      <c r="C64" s="9">
        <v>13</v>
      </c>
      <c r="D64" s="9"/>
      <c r="E64" s="9"/>
      <c r="F64" s="10"/>
    </row>
    <row r="65" spans="1:6" ht="15.75">
      <c r="A65" s="11" t="s">
        <v>111</v>
      </c>
      <c r="B65" s="9" t="s">
        <v>6</v>
      </c>
      <c r="C65" s="9" t="s">
        <v>59</v>
      </c>
      <c r="D65" s="9" t="s">
        <v>84</v>
      </c>
      <c r="E65" s="9" t="s">
        <v>110</v>
      </c>
      <c r="F65" s="10">
        <v>3.7</v>
      </c>
    </row>
    <row r="66" spans="1:6" ht="129" customHeight="1">
      <c r="A66" s="11" t="s">
        <v>58</v>
      </c>
      <c r="B66" s="9" t="s">
        <v>6</v>
      </c>
      <c r="C66" s="9">
        <v>13</v>
      </c>
      <c r="D66" s="9" t="s">
        <v>87</v>
      </c>
      <c r="E66" s="9"/>
      <c r="F66" s="10">
        <f>SUM(F67:F68)</f>
        <v>0.5760000000000001</v>
      </c>
    </row>
    <row r="67" spans="1:6" ht="31.5">
      <c r="A67" s="11" t="s">
        <v>74</v>
      </c>
      <c r="B67" s="9" t="s">
        <v>6</v>
      </c>
      <c r="C67" s="9">
        <v>13</v>
      </c>
      <c r="D67" s="9" t="s">
        <v>87</v>
      </c>
      <c r="E67" s="9">
        <v>121</v>
      </c>
      <c r="F67" s="10">
        <v>0.442</v>
      </c>
    </row>
    <row r="68" spans="1:6" ht="63">
      <c r="A68" s="11" t="s">
        <v>75</v>
      </c>
      <c r="B68" s="9" t="s">
        <v>6</v>
      </c>
      <c r="C68" s="9" t="s">
        <v>59</v>
      </c>
      <c r="D68" s="9" t="s">
        <v>87</v>
      </c>
      <c r="E68" s="9" t="s">
        <v>77</v>
      </c>
      <c r="F68" s="10">
        <v>0.134</v>
      </c>
    </row>
    <row r="69" spans="1:6" ht="15.75">
      <c r="A69" s="13" t="s">
        <v>25</v>
      </c>
      <c r="B69" s="14" t="s">
        <v>26</v>
      </c>
      <c r="C69" s="14"/>
      <c r="D69" s="14"/>
      <c r="E69" s="14"/>
      <c r="F69" s="15">
        <f>SUM(F70)</f>
        <v>66.71000000000001</v>
      </c>
    </row>
    <row r="70" spans="1:6" ht="15.75">
      <c r="A70" s="11" t="s">
        <v>27</v>
      </c>
      <c r="B70" s="9" t="s">
        <v>26</v>
      </c>
      <c r="C70" s="9" t="s">
        <v>8</v>
      </c>
      <c r="D70" s="9"/>
      <c r="E70" s="9"/>
      <c r="F70" s="10">
        <f>SUM(F71)</f>
        <v>66.71000000000001</v>
      </c>
    </row>
    <row r="71" spans="1:6" ht="31.5">
      <c r="A71" s="11" t="s">
        <v>57</v>
      </c>
      <c r="B71" s="9" t="s">
        <v>26</v>
      </c>
      <c r="C71" s="9" t="s">
        <v>8</v>
      </c>
      <c r="D71" s="9" t="s">
        <v>71</v>
      </c>
      <c r="E71" s="9"/>
      <c r="F71" s="10">
        <f>SUM(F72)</f>
        <v>66.71000000000001</v>
      </c>
    </row>
    <row r="72" spans="1:6" ht="63">
      <c r="A72" s="11" t="s">
        <v>28</v>
      </c>
      <c r="B72" s="9" t="s">
        <v>26</v>
      </c>
      <c r="C72" s="9" t="s">
        <v>8</v>
      </c>
      <c r="D72" s="9" t="s">
        <v>88</v>
      </c>
      <c r="E72" s="9"/>
      <c r="F72" s="10">
        <f>SUM(F75+F73)</f>
        <v>66.71000000000001</v>
      </c>
    </row>
    <row r="73" spans="1:6" ht="38.25" customHeight="1">
      <c r="A73" s="11" t="s">
        <v>89</v>
      </c>
      <c r="B73" s="9" t="s">
        <v>26</v>
      </c>
      <c r="C73" s="9" t="s">
        <v>8</v>
      </c>
      <c r="D73" s="9" t="s">
        <v>88</v>
      </c>
      <c r="E73" s="9">
        <v>121</v>
      </c>
      <c r="F73" s="10">
        <v>51.2</v>
      </c>
    </row>
    <row r="74" spans="1:6" ht="31.5" customHeight="1" hidden="1">
      <c r="A74" s="11" t="s">
        <v>23</v>
      </c>
      <c r="B74" s="9" t="s">
        <v>26</v>
      </c>
      <c r="C74" s="9" t="s">
        <v>8</v>
      </c>
      <c r="D74" s="9" t="s">
        <v>56</v>
      </c>
      <c r="E74" s="9">
        <v>244</v>
      </c>
      <c r="F74" s="10"/>
    </row>
    <row r="75" spans="1:6" ht="63.75" customHeight="1">
      <c r="A75" s="11" t="s">
        <v>75</v>
      </c>
      <c r="B75" s="9" t="s">
        <v>26</v>
      </c>
      <c r="C75" s="9" t="s">
        <v>8</v>
      </c>
      <c r="D75" s="9" t="s">
        <v>88</v>
      </c>
      <c r="E75" s="9" t="s">
        <v>77</v>
      </c>
      <c r="F75" s="10">
        <v>15.51</v>
      </c>
    </row>
    <row r="76" spans="1:6" ht="31.5">
      <c r="A76" s="16" t="s">
        <v>29</v>
      </c>
      <c r="B76" s="17" t="s">
        <v>8</v>
      </c>
      <c r="C76" s="18"/>
      <c r="D76" s="18"/>
      <c r="E76" s="18"/>
      <c r="F76" s="15">
        <f>SUM(F84+F77)</f>
        <v>20</v>
      </c>
    </row>
    <row r="77" spans="1:6" ht="31.5" hidden="1">
      <c r="A77" s="11" t="s">
        <v>57</v>
      </c>
      <c r="B77" s="18"/>
      <c r="C77" s="18"/>
      <c r="D77" s="9"/>
      <c r="E77" s="18"/>
      <c r="F77" s="10"/>
    </row>
    <row r="78" spans="1:6" ht="47.25" hidden="1">
      <c r="A78" s="11" t="s">
        <v>72</v>
      </c>
      <c r="B78" s="18"/>
      <c r="C78" s="18"/>
      <c r="D78" s="9"/>
      <c r="E78" s="18"/>
      <c r="F78" s="10"/>
    </row>
    <row r="79" spans="1:6" ht="15.75" hidden="1">
      <c r="A79" s="11" t="s">
        <v>10</v>
      </c>
      <c r="B79" s="18"/>
      <c r="C79" s="18"/>
      <c r="D79" s="9"/>
      <c r="E79" s="18"/>
      <c r="F79" s="10"/>
    </row>
    <row r="80" spans="1:6" ht="31.5" customHeight="1" hidden="1">
      <c r="A80" s="12" t="s">
        <v>32</v>
      </c>
      <c r="B80" s="18" t="s">
        <v>8</v>
      </c>
      <c r="C80" s="18" t="s">
        <v>30</v>
      </c>
      <c r="D80" s="18" t="s">
        <v>31</v>
      </c>
      <c r="E80" s="18">
        <v>244</v>
      </c>
      <c r="F80" s="10"/>
    </row>
    <row r="81" spans="1:6" ht="15.75" hidden="1">
      <c r="A81" s="12" t="s">
        <v>33</v>
      </c>
      <c r="B81" s="18" t="s">
        <v>8</v>
      </c>
      <c r="C81" s="18">
        <v>10</v>
      </c>
      <c r="D81" s="18"/>
      <c r="E81" s="18"/>
      <c r="F81" s="10">
        <f>SUM(F82)</f>
        <v>0</v>
      </c>
    </row>
    <row r="82" spans="1:6" ht="15.75" customHeight="1" hidden="1">
      <c r="A82" s="12" t="s">
        <v>34</v>
      </c>
      <c r="B82" s="18" t="s">
        <v>8</v>
      </c>
      <c r="C82" s="18">
        <v>10</v>
      </c>
      <c r="D82" s="18" t="s">
        <v>35</v>
      </c>
      <c r="E82" s="18"/>
      <c r="F82" s="10">
        <f>SUM(F83)</f>
        <v>0</v>
      </c>
    </row>
    <row r="83" spans="1:6" ht="31.5" customHeight="1" hidden="1">
      <c r="A83" s="12" t="s">
        <v>32</v>
      </c>
      <c r="B83" s="18" t="s">
        <v>8</v>
      </c>
      <c r="C83" s="18">
        <v>10</v>
      </c>
      <c r="D83" s="18" t="s">
        <v>35</v>
      </c>
      <c r="E83" s="18">
        <v>244</v>
      </c>
      <c r="F83" s="10"/>
    </row>
    <row r="84" spans="1:6" ht="17.25" customHeight="1">
      <c r="A84" s="12" t="s">
        <v>33</v>
      </c>
      <c r="B84" s="18" t="s">
        <v>8</v>
      </c>
      <c r="C84" s="18" t="s">
        <v>65</v>
      </c>
      <c r="D84" s="18"/>
      <c r="E84" s="18"/>
      <c r="F84" s="10">
        <f>SUM(F86)</f>
        <v>20</v>
      </c>
    </row>
    <row r="85" spans="1:6" ht="40.5" customHeight="1">
      <c r="A85" s="11" t="s">
        <v>57</v>
      </c>
      <c r="B85" s="18" t="s">
        <v>8</v>
      </c>
      <c r="C85" s="18" t="s">
        <v>65</v>
      </c>
      <c r="D85" s="9" t="s">
        <v>71</v>
      </c>
      <c r="E85" s="18"/>
      <c r="F85" s="10">
        <f>SUM(F86)</f>
        <v>20</v>
      </c>
    </row>
    <row r="86" spans="1:6" ht="31.5" customHeight="1">
      <c r="A86" s="12" t="s">
        <v>90</v>
      </c>
      <c r="B86" s="18" t="s">
        <v>8</v>
      </c>
      <c r="C86" s="18" t="s">
        <v>65</v>
      </c>
      <c r="D86" s="9" t="s">
        <v>91</v>
      </c>
      <c r="E86" s="18"/>
      <c r="F86" s="10">
        <f>SUM(F87)</f>
        <v>20</v>
      </c>
    </row>
    <row r="87" spans="1:6" ht="31.5" customHeight="1">
      <c r="A87" s="12" t="s">
        <v>32</v>
      </c>
      <c r="B87" s="18" t="s">
        <v>8</v>
      </c>
      <c r="C87" s="18" t="s">
        <v>65</v>
      </c>
      <c r="D87" s="9" t="s">
        <v>91</v>
      </c>
      <c r="E87" s="18" t="s">
        <v>60</v>
      </c>
      <c r="F87" s="10">
        <v>20</v>
      </c>
    </row>
    <row r="88" spans="1:6" ht="31.5" customHeight="1" hidden="1">
      <c r="A88" s="12"/>
      <c r="B88" s="18"/>
      <c r="C88" s="18"/>
      <c r="D88" s="18"/>
      <c r="E88" s="18"/>
      <c r="F88" s="10"/>
    </row>
    <row r="89" spans="1:6" s="20" customFormat="1" ht="15" customHeight="1">
      <c r="A89" s="16" t="s">
        <v>92</v>
      </c>
      <c r="B89" s="17" t="s">
        <v>12</v>
      </c>
      <c r="C89" s="17"/>
      <c r="D89" s="17"/>
      <c r="E89" s="17"/>
      <c r="F89" s="15">
        <f>SUM(F93)</f>
        <v>263.3</v>
      </c>
    </row>
    <row r="90" spans="1:6" ht="20.25" customHeight="1">
      <c r="A90" s="12" t="s">
        <v>93</v>
      </c>
      <c r="B90" s="18" t="s">
        <v>12</v>
      </c>
      <c r="C90" s="18" t="s">
        <v>30</v>
      </c>
      <c r="D90" s="9"/>
      <c r="E90" s="18"/>
      <c r="F90" s="10">
        <f>F93</f>
        <v>263.3</v>
      </c>
    </row>
    <row r="91" spans="1:6" ht="67.5" customHeight="1">
      <c r="A91" s="12" t="s">
        <v>95</v>
      </c>
      <c r="B91" s="18" t="s">
        <v>12</v>
      </c>
      <c r="C91" s="18" t="s">
        <v>30</v>
      </c>
      <c r="D91" s="9" t="s">
        <v>96</v>
      </c>
      <c r="E91" s="18"/>
      <c r="F91" s="10">
        <f>F93</f>
        <v>263.3</v>
      </c>
    </row>
    <row r="92" spans="1:6" ht="30.75" customHeight="1">
      <c r="A92" s="12" t="s">
        <v>94</v>
      </c>
      <c r="B92" s="18" t="s">
        <v>12</v>
      </c>
      <c r="C92" s="18" t="s">
        <v>30</v>
      </c>
      <c r="D92" s="9" t="s">
        <v>118</v>
      </c>
      <c r="E92" s="18"/>
      <c r="F92" s="10">
        <f>F93</f>
        <v>263.3</v>
      </c>
    </row>
    <row r="93" spans="1:6" ht="31.5" customHeight="1">
      <c r="A93" s="11" t="s">
        <v>23</v>
      </c>
      <c r="B93" s="18" t="s">
        <v>12</v>
      </c>
      <c r="C93" s="18" t="s">
        <v>30</v>
      </c>
      <c r="D93" s="9" t="s">
        <v>118</v>
      </c>
      <c r="E93" s="18" t="s">
        <v>60</v>
      </c>
      <c r="F93" s="10">
        <v>263.3</v>
      </c>
    </row>
    <row r="94" spans="1:6" ht="15.75">
      <c r="A94" s="16" t="s">
        <v>36</v>
      </c>
      <c r="B94" s="17" t="s">
        <v>37</v>
      </c>
      <c r="C94" s="17"/>
      <c r="D94" s="17"/>
      <c r="E94" s="17"/>
      <c r="F94" s="15">
        <f>SUM(F95,)</f>
        <v>333.9</v>
      </c>
    </row>
    <row r="95" spans="1:6" ht="15.75">
      <c r="A95" s="12" t="s">
        <v>38</v>
      </c>
      <c r="B95" s="18" t="s">
        <v>37</v>
      </c>
      <c r="C95" s="18" t="s">
        <v>8</v>
      </c>
      <c r="D95" s="18"/>
      <c r="E95" s="18"/>
      <c r="F95" s="10">
        <f>F96+F99</f>
        <v>333.9</v>
      </c>
    </row>
    <row r="96" spans="1:6" ht="31.5">
      <c r="A96" s="24" t="s">
        <v>57</v>
      </c>
      <c r="B96" s="26" t="s">
        <v>37</v>
      </c>
      <c r="C96" s="26" t="s">
        <v>8</v>
      </c>
      <c r="D96" s="26" t="s">
        <v>71</v>
      </c>
      <c r="E96" s="27"/>
      <c r="F96" s="10">
        <f>F98</f>
        <v>100</v>
      </c>
    </row>
    <row r="97" spans="1:6" ht="63">
      <c r="A97" s="25" t="s">
        <v>112</v>
      </c>
      <c r="B97" s="26" t="s">
        <v>37</v>
      </c>
      <c r="C97" s="26" t="s">
        <v>8</v>
      </c>
      <c r="D97" s="27" t="s">
        <v>113</v>
      </c>
      <c r="E97" s="27"/>
      <c r="F97" s="10">
        <f>F98</f>
        <v>100</v>
      </c>
    </row>
    <row r="98" spans="1:6" ht="47.25">
      <c r="A98" s="25" t="s">
        <v>23</v>
      </c>
      <c r="B98" s="26" t="s">
        <v>37</v>
      </c>
      <c r="C98" s="26" t="s">
        <v>8</v>
      </c>
      <c r="D98" s="27" t="s">
        <v>113</v>
      </c>
      <c r="E98" s="27">
        <v>244</v>
      </c>
      <c r="F98" s="10">
        <v>100</v>
      </c>
    </row>
    <row r="99" spans="1:6" ht="63">
      <c r="A99" s="12" t="s">
        <v>95</v>
      </c>
      <c r="B99" s="18" t="s">
        <v>37</v>
      </c>
      <c r="C99" s="18" t="s">
        <v>8</v>
      </c>
      <c r="D99" s="9" t="s">
        <v>96</v>
      </c>
      <c r="E99" s="18"/>
      <c r="F99" s="10">
        <f>SUM(F100,F102,F104)</f>
        <v>233.9</v>
      </c>
    </row>
    <row r="100" spans="1:6" ht="15.75">
      <c r="A100" s="12" t="s">
        <v>39</v>
      </c>
      <c r="B100" s="18" t="s">
        <v>37</v>
      </c>
      <c r="C100" s="18" t="s">
        <v>8</v>
      </c>
      <c r="D100" s="9" t="s">
        <v>97</v>
      </c>
      <c r="E100" s="18"/>
      <c r="F100" s="10">
        <f>SUM(F101)</f>
        <v>120.2</v>
      </c>
    </row>
    <row r="101" spans="1:6" ht="31.5" customHeight="1">
      <c r="A101" s="11" t="s">
        <v>23</v>
      </c>
      <c r="B101" s="18" t="s">
        <v>37</v>
      </c>
      <c r="C101" s="18" t="s">
        <v>8</v>
      </c>
      <c r="D101" s="9" t="s">
        <v>97</v>
      </c>
      <c r="E101" s="18">
        <v>244</v>
      </c>
      <c r="F101" s="10">
        <v>120.2</v>
      </c>
    </row>
    <row r="102" spans="1:6" ht="15.75" hidden="1">
      <c r="A102" s="12" t="s">
        <v>40</v>
      </c>
      <c r="B102" s="18" t="s">
        <v>37</v>
      </c>
      <c r="C102" s="18" t="s">
        <v>8</v>
      </c>
      <c r="D102" s="18" t="s">
        <v>41</v>
      </c>
      <c r="E102" s="18"/>
      <c r="F102" s="10">
        <f>SUM(F103)</f>
        <v>0</v>
      </c>
    </row>
    <row r="103" spans="1:6" ht="31.5" customHeight="1" hidden="1">
      <c r="A103" s="11" t="s">
        <v>23</v>
      </c>
      <c r="B103" s="18" t="s">
        <v>37</v>
      </c>
      <c r="C103" s="18" t="s">
        <v>8</v>
      </c>
      <c r="D103" s="18" t="s">
        <v>41</v>
      </c>
      <c r="E103" s="18">
        <v>244</v>
      </c>
      <c r="F103" s="10"/>
    </row>
    <row r="104" spans="1:6" ht="31.5">
      <c r="A104" s="12" t="s">
        <v>42</v>
      </c>
      <c r="B104" s="18" t="s">
        <v>37</v>
      </c>
      <c r="C104" s="18" t="s">
        <v>8</v>
      </c>
      <c r="D104" s="9" t="s">
        <v>98</v>
      </c>
      <c r="E104" s="18"/>
      <c r="F104" s="10">
        <f>SUM(F105)</f>
        <v>113.7</v>
      </c>
    </row>
    <row r="105" spans="1:6" ht="31.5" customHeight="1">
      <c r="A105" s="11" t="s">
        <v>23</v>
      </c>
      <c r="B105" s="18" t="s">
        <v>37</v>
      </c>
      <c r="C105" s="18" t="s">
        <v>8</v>
      </c>
      <c r="D105" s="9" t="s">
        <v>98</v>
      </c>
      <c r="E105" s="18">
        <v>244</v>
      </c>
      <c r="F105" s="10">
        <v>113.7</v>
      </c>
    </row>
    <row r="106" spans="1:6" ht="15.75">
      <c r="A106" s="13" t="s">
        <v>43</v>
      </c>
      <c r="B106" s="14" t="s">
        <v>44</v>
      </c>
      <c r="C106" s="14"/>
      <c r="D106" s="14"/>
      <c r="E106" s="14"/>
      <c r="F106" s="15">
        <f>SUM(F107)</f>
        <v>50</v>
      </c>
    </row>
    <row r="107" spans="1:6" ht="15.75">
      <c r="A107" s="11" t="s">
        <v>45</v>
      </c>
      <c r="B107" s="9" t="s">
        <v>44</v>
      </c>
      <c r="C107" s="9" t="s">
        <v>6</v>
      </c>
      <c r="D107" s="9"/>
      <c r="E107" s="9"/>
      <c r="F107" s="10">
        <f>SUM(F109)</f>
        <v>50</v>
      </c>
    </row>
    <row r="108" spans="1:6" ht="31.5">
      <c r="A108" s="11" t="s">
        <v>57</v>
      </c>
      <c r="B108" s="9" t="s">
        <v>44</v>
      </c>
      <c r="C108" s="9" t="s">
        <v>6</v>
      </c>
      <c r="D108" s="9" t="s">
        <v>71</v>
      </c>
      <c r="E108" s="9"/>
      <c r="F108" s="10">
        <f>SUM(F109)</f>
        <v>50</v>
      </c>
    </row>
    <row r="109" spans="1:6" ht="47.25" customHeight="1">
      <c r="A109" s="11" t="s">
        <v>72</v>
      </c>
      <c r="B109" s="9" t="s">
        <v>44</v>
      </c>
      <c r="C109" s="9" t="s">
        <v>6</v>
      </c>
      <c r="D109" s="9" t="s">
        <v>73</v>
      </c>
      <c r="E109" s="18"/>
      <c r="F109" s="10">
        <f>SUM(F110)</f>
        <v>50</v>
      </c>
    </row>
    <row r="110" spans="1:6" ht="15.75">
      <c r="A110" s="11" t="s">
        <v>10</v>
      </c>
      <c r="B110" s="9" t="s">
        <v>44</v>
      </c>
      <c r="C110" s="9" t="s">
        <v>6</v>
      </c>
      <c r="D110" s="9" t="s">
        <v>73</v>
      </c>
      <c r="E110" s="18" t="s">
        <v>46</v>
      </c>
      <c r="F110" s="10">
        <v>50</v>
      </c>
    </row>
    <row r="111" spans="1:6" s="20" customFormat="1" ht="15.75">
      <c r="A111" s="13" t="s">
        <v>66</v>
      </c>
      <c r="B111" s="14" t="s">
        <v>65</v>
      </c>
      <c r="C111" s="14"/>
      <c r="D111" s="17"/>
      <c r="E111" s="17"/>
      <c r="F111" s="15">
        <f>SUM(F112)</f>
        <v>68.5</v>
      </c>
    </row>
    <row r="112" spans="1:6" ht="15.75">
      <c r="A112" s="11" t="s">
        <v>67</v>
      </c>
      <c r="B112" s="9" t="s">
        <v>65</v>
      </c>
      <c r="C112" s="9" t="s">
        <v>6</v>
      </c>
      <c r="D112" s="18"/>
      <c r="E112" s="18"/>
      <c r="F112" s="10">
        <f>SUM(F114)</f>
        <v>68.5</v>
      </c>
    </row>
    <row r="113" spans="1:6" ht="31.5">
      <c r="A113" s="11" t="s">
        <v>57</v>
      </c>
      <c r="B113" s="9" t="s">
        <v>65</v>
      </c>
      <c r="C113" s="9" t="s">
        <v>6</v>
      </c>
      <c r="D113" s="9" t="s">
        <v>71</v>
      </c>
      <c r="E113" s="18"/>
      <c r="F113" s="10">
        <f>F115</f>
        <v>68.5</v>
      </c>
    </row>
    <row r="114" spans="1:6" ht="15.75">
      <c r="A114" s="11" t="s">
        <v>68</v>
      </c>
      <c r="B114" s="9" t="s">
        <v>65</v>
      </c>
      <c r="C114" s="9" t="s">
        <v>6</v>
      </c>
      <c r="D114" s="9" t="s">
        <v>99</v>
      </c>
      <c r="E114" s="18"/>
      <c r="F114" s="10">
        <f>SUM(F115)</f>
        <v>68.5</v>
      </c>
    </row>
    <row r="115" spans="1:6" ht="15.75">
      <c r="A115" s="11" t="s">
        <v>69</v>
      </c>
      <c r="B115" s="9" t="s">
        <v>65</v>
      </c>
      <c r="C115" s="9" t="s">
        <v>6</v>
      </c>
      <c r="D115" s="9" t="s">
        <v>99</v>
      </c>
      <c r="E115" s="18" t="s">
        <v>70</v>
      </c>
      <c r="F115" s="10">
        <v>68.5</v>
      </c>
    </row>
    <row r="116" spans="1:6" ht="15.75">
      <c r="A116" s="13" t="s">
        <v>47</v>
      </c>
      <c r="B116" s="14"/>
      <c r="C116" s="14"/>
      <c r="D116" s="14"/>
      <c r="E116" s="14"/>
      <c r="F116" s="15">
        <f>SUM(F16+F69+F76+F89+F94+F106+F111)</f>
        <v>2530.0360000000005</v>
      </c>
    </row>
  </sheetData>
  <sheetProtection/>
  <mergeCells count="4">
    <mergeCell ref="E13:F13"/>
    <mergeCell ref="A9:F9"/>
    <mergeCell ref="A10:F10"/>
    <mergeCell ref="A11:F11"/>
  </mergeCells>
  <printOptions/>
  <pageMargins left="0.7086614173228347" right="0.3937007874015748" top="0.7480314960629921" bottom="0.7480314960629921" header="0.31496062992125984" footer="0.31496062992125984"/>
  <pageSetup fitToHeight="0" fitToWidth="1" horizontalDpi="180" verticalDpi="18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2017-11-28T12:24:16Z</dcterms:modified>
  <cp:category/>
  <cp:version/>
  <cp:contentType/>
  <cp:contentStatus/>
</cp:coreProperties>
</file>